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00107-VÑ CREDENCE Canagl\"/>
    </mc:Choice>
  </mc:AlternateContent>
  <bookViews>
    <workbookView xWindow="0" yWindow="0" windowWidth="20490" windowHeight="7545"/>
  </bookViews>
  <sheets>
    <sheet name="PtSLEv, ERT" sheetId="3" r:id="rId1"/>
    <sheet name="PtSLEv, MortCV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6" i="2"/>
  <c r="A23" i="2" l="1"/>
  <c r="A23" i="3"/>
  <c r="F21" i="2" l="1"/>
  <c r="A21" i="2"/>
  <c r="C19" i="2"/>
  <c r="B19" i="2"/>
  <c r="I13" i="2"/>
  <c r="F13" i="2"/>
  <c r="I12" i="2"/>
  <c r="F12" i="2"/>
  <c r="B21" i="2" s="1"/>
  <c r="I11" i="2"/>
  <c r="F11" i="2"/>
  <c r="H26" i="2" s="1"/>
  <c r="J16" i="2"/>
  <c r="I16" i="2"/>
  <c r="J15" i="2"/>
  <c r="I15" i="2"/>
  <c r="C21" i="2" l="1"/>
  <c r="A21" i="3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D13" i="2"/>
  <c r="D12" i="2"/>
  <c r="D11" i="2"/>
  <c r="I8" i="2"/>
  <c r="H8" i="2"/>
  <c r="E11" i="2" s="1"/>
  <c r="H11" i="2" l="1"/>
  <c r="E12" i="2"/>
  <c r="H12" i="2" s="1"/>
  <c r="E13" i="2"/>
  <c r="G15" i="2"/>
  <c r="D21" i="2" s="1"/>
  <c r="H13" i="3"/>
  <c r="H29" i="3" s="1"/>
  <c r="F15" i="3"/>
  <c r="B23" i="3"/>
  <c r="H27" i="3" s="1"/>
  <c r="C23" i="3"/>
  <c r="H13" i="2" l="1"/>
  <c r="H29" i="2" s="1"/>
  <c r="F15" i="2"/>
  <c r="D23" i="3"/>
  <c r="H28" i="3"/>
  <c r="H30" i="3" s="1"/>
  <c r="F23" i="3"/>
  <c r="B23" i="2" l="1"/>
  <c r="H27" i="2" s="1"/>
  <c r="I29" i="3"/>
  <c r="I27" i="3"/>
  <c r="I28" i="3"/>
  <c r="C23" i="2"/>
  <c r="H28" i="2" s="1"/>
  <c r="H30" i="2" l="1"/>
  <c r="I27" i="2" s="1"/>
  <c r="D23" i="2"/>
  <c r="F23" i="2"/>
  <c r="I28" i="2" l="1"/>
  <c r="I29" i="2"/>
</calcChain>
</file>

<file path=xl/sharedStrings.xml><?xml version="1.0" encoding="utf-8"?>
<sst xmlns="http://schemas.openxmlformats.org/spreadsheetml/2006/main" count="59" uniqueCount="28">
  <si>
    <t>Supervivencia</t>
  </si>
  <si>
    <t>Placebo</t>
  </si>
  <si>
    <t>Diferencia</t>
  </si>
  <si>
    <t xml:space="preserve">en </t>
  </si>
  <si>
    <t>días</t>
  </si>
  <si>
    <t>en</t>
  </si>
  <si>
    <t>Dif Medias = PtSLEv,</t>
  </si>
  <si>
    <t>El área de referencia representa</t>
  </si>
  <si>
    <t>Área de referencia</t>
  </si>
  <si>
    <t>En un área de:</t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</si>
  <si>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</si>
  <si>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</si>
  <si>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</si>
  <si>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</si>
  <si>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</si>
  <si>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</si>
  <si>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</si>
  <si>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</si>
  <si>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</si>
  <si>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</si>
  <si>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</si>
  <si>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 xml:space="preserve">Perkovic V, Jardine MJ, Neal B, Bompoint S, on behalf of the CREDENCE Trial Investigators. Canagliflozin and Renal Outcomes in Type 2 Diabetes and Nephropathy. N Engl J Med. 2019 Jun 13;380(24):2295-2306. </t>
  </si>
  <si>
    <t>Canaglifozina</t>
  </si>
  <si>
    <t>Mortalidad CV</t>
  </si>
  <si>
    <t>20190613-ECA CREDENCE 2,6y, ERC 50CV DM2 [Canag vs Pl], -MACE -ERT. Perkovic</t>
  </si>
  <si>
    <t>Enf renal etapa terminal final [Diálisis, Transplante renal, o FGe &lt;15 ml/min]</t>
  </si>
  <si>
    <t>Pero esta diferencia no es estadísticamente significativa</t>
  </si>
  <si>
    <r>
      <rPr>
        <b/>
        <sz val="11"/>
        <color rgb="FF993300"/>
        <rFont val="Calibri"/>
        <family val="2"/>
        <scheme val="minor"/>
      </rPr>
      <t>Tabla 2: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</si>
</sst>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0"/>
      <color rgb="FFFF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166" fontId="15" fillId="0" borderId="0" xfId="2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2" fontId="16" fillId="0" borderId="0" xfId="0" applyNumberFormat="1" applyFont="1"/>
    <xf numFmtId="166" fontId="17" fillId="0" borderId="0" xfId="2" applyNumberFormat="1" applyFont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7" fontId="3" fillId="3" borderId="5" xfId="0" applyNumberFormat="1" applyFont="1" applyFill="1" applyBorder="1"/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/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2" fontId="14" fillId="4" borderId="0" xfId="0" applyNumberFormat="1" applyFont="1" applyFill="1"/>
    <xf numFmtId="166" fontId="15" fillId="4" borderId="0" xfId="2" applyNumberFormat="1" applyFont="1" applyFill="1" applyAlignment="1">
      <alignment horizontal="center"/>
    </xf>
    <xf numFmtId="0" fontId="16" fillId="4" borderId="0" xfId="0" applyFont="1" applyFill="1"/>
    <xf numFmtId="0" fontId="16" fillId="4" borderId="0" xfId="0" applyFont="1" applyFill="1" applyAlignment="1">
      <alignment horizontal="right"/>
    </xf>
    <xf numFmtId="2" fontId="16" fillId="4" borderId="0" xfId="0" applyNumberFormat="1" applyFont="1" applyFill="1"/>
    <xf numFmtId="166" fontId="17" fillId="4" borderId="0" xfId="2" applyNumberFormat="1" applyFont="1" applyFill="1" applyAlignment="1">
      <alignment horizontal="center"/>
    </xf>
    <xf numFmtId="2" fontId="5" fillId="4" borderId="7" xfId="0" applyNumberFormat="1" applyFont="1" applyFill="1" applyBorder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FF99"/>
      <color rgb="FF669900"/>
      <color rgb="FF006600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ERT'!$G$27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ERT'!$H$27</c:f>
              <c:numCache>
                <c:formatCode>0.00</c:formatCode>
                <c:ptCount val="1"/>
                <c:pt idx="0">
                  <c:v>3.2421875000000003E-2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ERT'!$G$28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ERT'!$H$28</c:f>
              <c:numCache>
                <c:formatCode>0.00</c:formatCode>
                <c:ptCount val="1"/>
                <c:pt idx="0">
                  <c:v>2.0833333333333336E-2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ERT'!$G$29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ERT'!$H$26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ERT'!$H$29</c:f>
              <c:numCache>
                <c:formatCode>0.00</c:formatCode>
                <c:ptCount val="1"/>
                <c:pt idx="0">
                  <c:v>2.4467447916666667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chemeClr val="tx1"/>
                </a:solidFill>
              </a:rPr>
              <a:t>Prolongación</a:t>
            </a:r>
            <a:r>
              <a:rPr lang="es-ES" sz="1200" b="1" baseline="0">
                <a:solidFill>
                  <a:schemeClr val="tx1"/>
                </a:solidFill>
              </a:rPr>
              <a:t> del tiempo medio de Supervivencia Libre de Evento (Mort CV)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MortCV'!$H$27</c:f>
              <c:numCache>
                <c:formatCode>0.00</c:formatCode>
                <c:ptCount val="1"/>
                <c:pt idx="0">
                  <c:v>5.1022578534031415E-2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'PtSLEv, MortCV'!$G$28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MortCV'!$H$28</c:f>
              <c:numCache>
                <c:formatCode>0.00</c:formatCode>
                <c:ptCount val="1"/>
                <c:pt idx="0">
                  <c:v>6.1272905759162319E-3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'PtSLEv, MortCV'!$G$29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MortCV'!$H$29</c:f>
              <c:numCache>
                <c:formatCode>0.00</c:formatCode>
                <c:ptCount val="1"/>
                <c:pt idx="0">
                  <c:v>2.4428501308900525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276225</xdr:colOff>
      <xdr:row>30</xdr:row>
      <xdr:rowOff>29221</xdr:rowOff>
    </xdr:from>
    <xdr:to>
      <xdr:col>8</xdr:col>
      <xdr:colOff>666750</xdr:colOff>
      <xdr:row>50</xdr:row>
      <xdr:rowOff>29220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28</xdr:row>
      <xdr:rowOff>12888</xdr:rowOff>
    </xdr:from>
    <xdr:to>
      <xdr:col>4</xdr:col>
      <xdr:colOff>95643</xdr:colOff>
      <xdr:row>50</xdr:row>
      <xdr:rowOff>76199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27913"/>
          <a:ext cx="4991493" cy="3625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27</xdr:row>
      <xdr:rowOff>95250</xdr:rowOff>
    </xdr:from>
    <xdr:to>
      <xdr:col>4</xdr:col>
      <xdr:colOff>514350</xdr:colOff>
      <xdr:row>53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33975"/>
          <a:ext cx="5400675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/>
  </sheetViews>
  <sheetFormatPr baseColWidth="10" defaultRowHeight="12.75" x14ac:dyDescent="0.2"/>
  <cols>
    <col min="1" max="1" width="27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13.5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8.25" customHeight="1" x14ac:dyDescent="0.2"/>
    <row r="4" spans="1:10" ht="15" x14ac:dyDescent="0.25">
      <c r="A4" s="1" t="s">
        <v>24</v>
      </c>
    </row>
    <row r="5" spans="1:10" ht="15" x14ac:dyDescent="0.25">
      <c r="A5" s="3" t="s">
        <v>21</v>
      </c>
    </row>
    <row r="6" spans="1:10" ht="38.25" x14ac:dyDescent="0.2">
      <c r="A6" s="75" t="s">
        <v>25</v>
      </c>
      <c r="B6" s="73" t="s">
        <v>15</v>
      </c>
      <c r="F6" s="55" t="s">
        <v>0</v>
      </c>
      <c r="G6" s="57" t="s">
        <v>10</v>
      </c>
    </row>
    <row r="7" spans="1:10" x14ac:dyDescent="0.2">
      <c r="A7" s="2">
        <v>1</v>
      </c>
      <c r="B7" s="4">
        <v>6144</v>
      </c>
      <c r="F7" s="56">
        <v>0.16</v>
      </c>
      <c r="G7" s="58">
        <v>2.5</v>
      </c>
    </row>
    <row r="8" spans="1:10" x14ac:dyDescent="0.2">
      <c r="A8" s="2">
        <v>2</v>
      </c>
      <c r="B8" s="4">
        <v>498</v>
      </c>
      <c r="F8" s="30"/>
      <c r="G8" s="31" t="s">
        <v>7</v>
      </c>
      <c r="H8" s="48">
        <f>G7*F7</f>
        <v>0.4</v>
      </c>
      <c r="I8" s="32" t="str">
        <f>G6</f>
        <v>años</v>
      </c>
    </row>
    <row r="9" spans="1:10" x14ac:dyDescent="0.2">
      <c r="A9" s="2">
        <v>3</v>
      </c>
      <c r="B9" s="4">
        <v>818</v>
      </c>
    </row>
    <row r="10" spans="1:10" ht="38.25" x14ac:dyDescent="0.2">
      <c r="D10" s="54" t="s">
        <v>15</v>
      </c>
      <c r="E10" s="44" t="s">
        <v>16</v>
      </c>
      <c r="F10" s="7"/>
      <c r="G10" s="26"/>
      <c r="H10" s="46" t="s">
        <v>17</v>
      </c>
      <c r="I10" s="7"/>
    </row>
    <row r="11" spans="1:10" x14ac:dyDescent="0.2">
      <c r="C11" s="5" t="s">
        <v>8</v>
      </c>
      <c r="D11" s="6">
        <f>B7</f>
        <v>6144</v>
      </c>
      <c r="E11" s="49">
        <f>H8</f>
        <v>0.4</v>
      </c>
      <c r="F11" s="7" t="str">
        <f>G6</f>
        <v>años</v>
      </c>
      <c r="H11" s="59">
        <f>G7-E11</f>
        <v>2.1</v>
      </c>
      <c r="I11" s="6" t="str">
        <f>G6</f>
        <v>años</v>
      </c>
    </row>
    <row r="12" spans="1:10" x14ac:dyDescent="0.2">
      <c r="C12" s="45" t="s">
        <v>22</v>
      </c>
      <c r="D12" s="6">
        <f>B8</f>
        <v>498</v>
      </c>
      <c r="E12" s="47">
        <f>D12*E11/D11</f>
        <v>3.2421875000000003E-2</v>
      </c>
      <c r="F12" s="7" t="str">
        <f>G6</f>
        <v>años</v>
      </c>
      <c r="H12" s="9">
        <f>G7-E12</f>
        <v>2.4675781250000002</v>
      </c>
      <c r="I12" s="6" t="str">
        <f>G6</f>
        <v>años</v>
      </c>
    </row>
    <row r="13" spans="1:10" x14ac:dyDescent="0.2">
      <c r="C13" s="45" t="s">
        <v>1</v>
      </c>
      <c r="D13" s="6">
        <f>B9</f>
        <v>818</v>
      </c>
      <c r="E13" s="47">
        <f>D13*E11/D11</f>
        <v>5.3255208333333338E-2</v>
      </c>
      <c r="F13" s="7" t="str">
        <f>G6</f>
        <v>años</v>
      </c>
      <c r="H13" s="9">
        <f>G7-E13</f>
        <v>2.4467447916666667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2</v>
      </c>
      <c r="F15" s="50">
        <f>E13-E12</f>
        <v>2.0833333333333336E-2</v>
      </c>
      <c r="G15" s="12" t="str">
        <f>F12</f>
        <v>años</v>
      </c>
      <c r="H15" s="12" t="s">
        <v>3</v>
      </c>
      <c r="I15" s="51">
        <f>G7</f>
        <v>2.5</v>
      </c>
      <c r="J15" s="13" t="str">
        <f>G6</f>
        <v>años</v>
      </c>
    </row>
    <row r="16" spans="1:10" x14ac:dyDescent="0.2">
      <c r="E16" s="14"/>
      <c r="F16" s="76">
        <f>F15*365.25</f>
        <v>7.6093750000000009</v>
      </c>
      <c r="G16" s="33" t="s">
        <v>4</v>
      </c>
      <c r="H16" s="15" t="s">
        <v>5</v>
      </c>
      <c r="I16" s="52">
        <f>G7</f>
        <v>2.5</v>
      </c>
      <c r="J16" s="16" t="str">
        <f>G6</f>
        <v>años</v>
      </c>
    </row>
    <row r="17" spans="1:12" ht="13.5" thickBot="1" x14ac:dyDescent="0.25"/>
    <row r="18" spans="1:12" ht="18.75" customHeight="1" thickBot="1" x14ac:dyDescent="0.25">
      <c r="A18" s="106" t="s">
        <v>27</v>
      </c>
      <c r="B18" s="107"/>
      <c r="C18" s="107"/>
      <c r="D18" s="107"/>
      <c r="E18" s="107"/>
      <c r="F18" s="108"/>
      <c r="G18" s="77"/>
      <c r="H18" s="77"/>
      <c r="I18" s="78"/>
      <c r="L18" s="60"/>
    </row>
    <row r="19" spans="1:12" ht="16.5" customHeight="1" x14ac:dyDescent="0.2">
      <c r="A19" s="34"/>
      <c r="B19" s="79" t="str">
        <f>C12</f>
        <v>Canaglifozina</v>
      </c>
      <c r="C19" s="79" t="str">
        <f>C13</f>
        <v>Placebo</v>
      </c>
      <c r="D19" s="80"/>
      <c r="E19" s="80"/>
      <c r="F19" s="80"/>
      <c r="G19" s="77"/>
      <c r="H19" s="80"/>
      <c r="I19" s="80"/>
      <c r="J19" s="23"/>
      <c r="K19" s="23"/>
    </row>
    <row r="20" spans="1:12" ht="25.5" x14ac:dyDescent="0.2">
      <c r="A20" s="35" t="s">
        <v>9</v>
      </c>
      <c r="B20" s="81" t="s">
        <v>11</v>
      </c>
      <c r="C20" s="82" t="s">
        <v>11</v>
      </c>
      <c r="D20" s="81" t="s">
        <v>6</v>
      </c>
      <c r="E20" s="80"/>
      <c r="F20" s="81" t="s">
        <v>6</v>
      </c>
      <c r="G20" s="77"/>
      <c r="H20" s="77"/>
      <c r="I20" s="78"/>
    </row>
    <row r="21" spans="1:12" x14ac:dyDescent="0.2">
      <c r="A21" s="37" t="str">
        <f>CONCATENATE(G7," ",G6)</f>
        <v>2,5 años</v>
      </c>
      <c r="B21" s="83" t="str">
        <f>F12</f>
        <v>años</v>
      </c>
      <c r="C21" s="84" t="str">
        <f>F12</f>
        <v>años</v>
      </c>
      <c r="D21" s="83" t="str">
        <f>G15</f>
        <v>años</v>
      </c>
      <c r="E21" s="77"/>
      <c r="F21" s="83" t="str">
        <f>G16</f>
        <v>días</v>
      </c>
      <c r="G21" s="77"/>
      <c r="H21" s="77"/>
      <c r="I21" s="77"/>
    </row>
    <row r="22" spans="1:12" s="42" customFormat="1" x14ac:dyDescent="0.2">
      <c r="A22" s="39"/>
      <c r="B22" s="80"/>
      <c r="C22" s="80"/>
      <c r="D22" s="80"/>
      <c r="E22" s="85"/>
      <c r="F22" s="80"/>
      <c r="G22" s="85"/>
      <c r="H22" s="85"/>
      <c r="I22" s="85"/>
    </row>
    <row r="23" spans="1:12" ht="42" customHeight="1" x14ac:dyDescent="0.2">
      <c r="A23" s="86" t="str">
        <f>A6</f>
        <v>Enf renal etapa terminal final [Diálisis, Transplante renal, o FGe &lt;15 ml/min]</v>
      </c>
      <c r="B23" s="87">
        <f>E12</f>
        <v>3.2421875000000003E-2</v>
      </c>
      <c r="C23" s="87">
        <f>E13</f>
        <v>5.3255208333333338E-2</v>
      </c>
      <c r="D23" s="87">
        <f>C23-B23</f>
        <v>2.0833333333333336E-2</v>
      </c>
      <c r="E23" s="77"/>
      <c r="F23" s="88">
        <f>F16</f>
        <v>7.6093750000000009</v>
      </c>
      <c r="G23" s="77"/>
      <c r="H23" s="77"/>
      <c r="I23" s="77"/>
    </row>
    <row r="24" spans="1:12" ht="8.25" customHeight="1" x14ac:dyDescent="0.2">
      <c r="A24" s="89"/>
      <c r="B24" s="90"/>
      <c r="C24" s="90"/>
      <c r="D24" s="90"/>
      <c r="E24" s="77"/>
      <c r="F24" s="91"/>
      <c r="G24" s="77"/>
      <c r="H24" s="77"/>
      <c r="I24" s="77"/>
    </row>
    <row r="25" spans="1:12" ht="18" customHeight="1" x14ac:dyDescent="0.2">
      <c r="A25" s="109" t="s">
        <v>20</v>
      </c>
      <c r="B25" s="110"/>
      <c r="C25" s="110"/>
      <c r="D25" s="110"/>
      <c r="E25" s="110"/>
      <c r="F25" s="111"/>
      <c r="G25" s="77"/>
      <c r="H25" s="77"/>
      <c r="I25" s="77"/>
    </row>
    <row r="26" spans="1:12" x14ac:dyDescent="0.2">
      <c r="A26" s="77"/>
      <c r="B26" s="77"/>
      <c r="C26" s="77"/>
      <c r="D26" s="77"/>
      <c r="E26" s="77"/>
      <c r="F26" s="77"/>
      <c r="G26" s="77"/>
      <c r="H26" s="92" t="str">
        <f>F11</f>
        <v>años</v>
      </c>
      <c r="I26" s="77"/>
    </row>
    <row r="27" spans="1:12" x14ac:dyDescent="0.2">
      <c r="A27" s="77"/>
      <c r="B27" s="77"/>
      <c r="C27" s="77"/>
      <c r="D27" s="77"/>
      <c r="E27" s="77"/>
      <c r="F27" s="93"/>
      <c r="G27" s="94" t="s">
        <v>12</v>
      </c>
      <c r="H27" s="95">
        <f>B23</f>
        <v>3.2421875000000003E-2</v>
      </c>
      <c r="I27" s="96">
        <f>H27/H30</f>
        <v>1.2968750000000001E-2</v>
      </c>
    </row>
    <row r="28" spans="1:12" x14ac:dyDescent="0.2">
      <c r="A28" s="77"/>
      <c r="B28" s="77"/>
      <c r="C28" s="77"/>
      <c r="D28" s="77"/>
      <c r="E28" s="77"/>
      <c r="F28" s="97"/>
      <c r="G28" s="98" t="s">
        <v>14</v>
      </c>
      <c r="H28" s="99">
        <f>C23-B23</f>
        <v>2.0833333333333336E-2</v>
      </c>
      <c r="I28" s="100">
        <f>H28/H30</f>
        <v>8.333333333333335E-3</v>
      </c>
    </row>
    <row r="29" spans="1:12" x14ac:dyDescent="0.2">
      <c r="A29" s="77"/>
      <c r="B29" s="77"/>
      <c r="C29" s="77"/>
      <c r="D29" s="77"/>
      <c r="E29" s="77"/>
      <c r="F29" s="101"/>
      <c r="G29" s="102" t="s">
        <v>13</v>
      </c>
      <c r="H29" s="103">
        <f>H13</f>
        <v>2.4467447916666667</v>
      </c>
      <c r="I29" s="104">
        <f>H29/H30</f>
        <v>0.97869791666666672</v>
      </c>
    </row>
    <row r="30" spans="1:12" x14ac:dyDescent="0.2">
      <c r="A30" s="77"/>
      <c r="B30" s="77"/>
      <c r="C30" s="77"/>
      <c r="D30" s="77"/>
      <c r="E30" s="77"/>
      <c r="F30" s="77"/>
      <c r="G30" s="77"/>
      <c r="H30" s="105">
        <f>SUM(H27:H29)</f>
        <v>2.5</v>
      </c>
      <c r="I30" s="77"/>
    </row>
    <row r="31" spans="1:12" x14ac:dyDescent="0.2">
      <c r="A31" s="77"/>
      <c r="B31" s="77"/>
      <c r="C31" s="77"/>
      <c r="D31" s="77"/>
      <c r="E31" s="77"/>
      <c r="F31" s="77"/>
      <c r="G31" s="77"/>
      <c r="H31" s="77"/>
      <c r="I31" s="77"/>
    </row>
    <row r="32" spans="1:12" x14ac:dyDescent="0.2">
      <c r="A32" s="77"/>
      <c r="B32" s="77"/>
      <c r="C32" s="77"/>
      <c r="D32" s="77"/>
      <c r="E32" s="77"/>
      <c r="F32" s="77"/>
      <c r="G32" s="77"/>
      <c r="H32" s="77"/>
      <c r="I32" s="77"/>
    </row>
    <row r="33" spans="1:9" x14ac:dyDescent="0.2">
      <c r="A33" s="77"/>
      <c r="B33" s="77"/>
      <c r="C33" s="77"/>
      <c r="D33" s="77"/>
      <c r="E33" s="77"/>
      <c r="F33" s="77"/>
      <c r="G33" s="77"/>
      <c r="H33" s="77"/>
      <c r="I33" s="77"/>
    </row>
    <row r="34" spans="1:9" x14ac:dyDescent="0.2">
      <c r="A34" s="77"/>
      <c r="B34" s="77"/>
      <c r="C34" s="77"/>
      <c r="D34" s="77"/>
      <c r="E34" s="77"/>
      <c r="F34" s="77"/>
      <c r="G34" s="77"/>
      <c r="H34" s="77"/>
      <c r="I34" s="77"/>
    </row>
    <row r="35" spans="1:9" x14ac:dyDescent="0.2">
      <c r="A35" s="77"/>
      <c r="B35" s="77"/>
      <c r="C35" s="77"/>
      <c r="D35" s="77"/>
      <c r="E35" s="77"/>
      <c r="F35" s="77"/>
      <c r="G35" s="77"/>
      <c r="H35" s="77"/>
      <c r="I35" s="77"/>
    </row>
    <row r="36" spans="1:9" x14ac:dyDescent="0.2">
      <c r="A36" s="77"/>
      <c r="B36" s="77"/>
      <c r="C36" s="77"/>
      <c r="D36" s="77"/>
      <c r="E36" s="77"/>
      <c r="F36" s="77"/>
      <c r="G36" s="77"/>
      <c r="H36" s="77"/>
      <c r="I36" s="77"/>
    </row>
    <row r="37" spans="1:9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">
      <c r="A39" s="77"/>
      <c r="B39" s="77"/>
      <c r="C39" s="77"/>
      <c r="D39" s="77"/>
      <c r="E39" s="77"/>
      <c r="F39" s="77"/>
      <c r="G39" s="77"/>
      <c r="H39" s="77"/>
      <c r="I39" s="77"/>
    </row>
    <row r="40" spans="1:9" x14ac:dyDescent="0.2">
      <c r="A40" s="77"/>
      <c r="B40" s="77"/>
      <c r="C40" s="77"/>
      <c r="D40" s="77"/>
      <c r="E40" s="77"/>
      <c r="F40" s="77"/>
      <c r="G40" s="77"/>
      <c r="H40" s="77"/>
      <c r="I40" s="77"/>
    </row>
    <row r="41" spans="1:9" x14ac:dyDescent="0.2">
      <c r="A41" s="77"/>
      <c r="B41" s="77"/>
      <c r="C41" s="77"/>
      <c r="D41" s="77"/>
      <c r="E41" s="77"/>
      <c r="F41" s="77"/>
      <c r="G41" s="77"/>
      <c r="H41" s="77"/>
      <c r="I41" s="77"/>
    </row>
    <row r="42" spans="1:9" x14ac:dyDescent="0.2">
      <c r="A42" s="77"/>
      <c r="B42" s="77"/>
      <c r="C42" s="77"/>
      <c r="D42" s="77"/>
      <c r="E42" s="77"/>
      <c r="F42" s="77"/>
      <c r="G42" s="77"/>
      <c r="H42" s="77"/>
      <c r="I42" s="77"/>
    </row>
    <row r="43" spans="1:9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x14ac:dyDescent="0.2">
      <c r="A44" s="77"/>
      <c r="B44" s="77"/>
      <c r="C44" s="77"/>
      <c r="D44" s="77"/>
      <c r="E44" s="77"/>
      <c r="F44" s="77"/>
      <c r="G44" s="77"/>
      <c r="H44" s="77"/>
      <c r="I44" s="77"/>
    </row>
    <row r="45" spans="1:9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9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9" x14ac:dyDescent="0.2">
      <c r="A47" s="77"/>
      <c r="B47" s="77"/>
      <c r="C47" s="77"/>
      <c r="D47" s="77"/>
      <c r="E47" s="77"/>
      <c r="F47" s="77"/>
      <c r="G47" s="77"/>
      <c r="H47" s="77"/>
      <c r="I47" s="77"/>
    </row>
    <row r="48" spans="1:9" x14ac:dyDescent="0.2">
      <c r="A48" s="77"/>
      <c r="B48" s="77"/>
      <c r="C48" s="77"/>
      <c r="D48" s="77"/>
      <c r="E48" s="77"/>
      <c r="F48" s="77"/>
      <c r="G48" s="77"/>
      <c r="H48" s="77"/>
      <c r="I48" s="77"/>
    </row>
    <row r="49" spans="1:9" x14ac:dyDescent="0.2">
      <c r="A49" s="77"/>
      <c r="B49" s="77"/>
      <c r="C49" s="77"/>
      <c r="D49" s="77"/>
      <c r="E49" s="77"/>
      <c r="F49" s="77"/>
      <c r="G49" s="77"/>
      <c r="H49" s="77"/>
      <c r="I49" s="77"/>
    </row>
    <row r="50" spans="1:9" x14ac:dyDescent="0.2">
      <c r="A50" s="77"/>
      <c r="B50" s="77"/>
      <c r="C50" s="77"/>
      <c r="D50" s="77"/>
      <c r="E50" s="77"/>
      <c r="F50" s="77"/>
      <c r="G50" s="77"/>
      <c r="H50" s="77"/>
      <c r="I50" s="77"/>
    </row>
    <row r="51" spans="1:9" x14ac:dyDescent="0.2">
      <c r="A51" s="77"/>
      <c r="B51" s="77"/>
      <c r="C51" s="77"/>
      <c r="D51" s="77"/>
      <c r="E51" s="77"/>
      <c r="F51" s="77"/>
      <c r="G51" s="77"/>
      <c r="H51" s="77"/>
      <c r="I51" s="77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6.140625" style="2" customWidth="1"/>
    <col min="4" max="4" width="17.140625" style="2" customWidth="1"/>
    <col min="5" max="5" width="18.85546875" style="2" customWidth="1"/>
    <col min="6" max="6" width="14.140625" style="2" customWidth="1"/>
    <col min="7" max="7" width="12.85546875" style="2" customWidth="1"/>
    <col min="8" max="8" width="17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5.25" customHeight="1" x14ac:dyDescent="0.2"/>
    <row r="4" spans="1:10" ht="15" x14ac:dyDescent="0.25">
      <c r="A4" s="1" t="s">
        <v>24</v>
      </c>
    </row>
    <row r="5" spans="1:10" ht="15" x14ac:dyDescent="0.25">
      <c r="A5" s="3" t="s">
        <v>21</v>
      </c>
    </row>
    <row r="6" spans="1:10" ht="39.75" customHeight="1" x14ac:dyDescent="0.2">
      <c r="A6" s="74" t="s">
        <v>23</v>
      </c>
      <c r="B6" s="73" t="s">
        <v>15</v>
      </c>
      <c r="C6" s="112"/>
      <c r="F6" s="55" t="s">
        <v>0</v>
      </c>
      <c r="G6" s="57" t="s">
        <v>10</v>
      </c>
    </row>
    <row r="7" spans="1:10" x14ac:dyDescent="0.2">
      <c r="A7" s="2">
        <v>1</v>
      </c>
      <c r="B7" s="4">
        <v>6112</v>
      </c>
      <c r="C7" s="7"/>
      <c r="F7" s="56">
        <v>0.14000000000000001</v>
      </c>
      <c r="G7" s="72">
        <v>2.5</v>
      </c>
    </row>
    <row r="8" spans="1:10" ht="12.75" customHeight="1" x14ac:dyDescent="0.2">
      <c r="A8" s="2">
        <v>2</v>
      </c>
      <c r="B8" s="115">
        <v>891</v>
      </c>
      <c r="C8" s="116" t="s">
        <v>26</v>
      </c>
      <c r="D8" s="117"/>
      <c r="F8" s="30"/>
      <c r="G8" s="31" t="s">
        <v>7</v>
      </c>
      <c r="H8" s="48">
        <f>G7*F7</f>
        <v>0.35000000000000003</v>
      </c>
      <c r="I8" s="32" t="str">
        <f>G6</f>
        <v>años</v>
      </c>
    </row>
    <row r="9" spans="1:10" x14ac:dyDescent="0.2">
      <c r="A9" s="2">
        <v>3</v>
      </c>
      <c r="B9" s="118">
        <v>998</v>
      </c>
      <c r="C9" s="119"/>
      <c r="D9" s="120"/>
    </row>
    <row r="10" spans="1:10" ht="38.25" x14ac:dyDescent="0.2">
      <c r="D10" s="114" t="s">
        <v>15</v>
      </c>
      <c r="E10" s="44" t="s">
        <v>16</v>
      </c>
      <c r="F10" s="7"/>
      <c r="G10" s="26"/>
      <c r="H10" s="44" t="s">
        <v>17</v>
      </c>
      <c r="I10" s="7"/>
    </row>
    <row r="11" spans="1:10" x14ac:dyDescent="0.2">
      <c r="C11" s="5" t="s">
        <v>8</v>
      </c>
      <c r="D11" s="6">
        <f>B7</f>
        <v>6112</v>
      </c>
      <c r="E11" s="49">
        <f>H8</f>
        <v>0.35000000000000003</v>
      </c>
      <c r="F11" s="7" t="str">
        <f>G6</f>
        <v>años</v>
      </c>
      <c r="H11" s="59">
        <f>G7-E11</f>
        <v>2.15</v>
      </c>
      <c r="I11" s="6" t="str">
        <f>G6</f>
        <v>años</v>
      </c>
    </row>
    <row r="12" spans="1:10" x14ac:dyDescent="0.2">
      <c r="C12" s="45" t="s">
        <v>22</v>
      </c>
      <c r="D12" s="6">
        <f>B8</f>
        <v>891</v>
      </c>
      <c r="E12" s="47">
        <f>D12*E11/D11</f>
        <v>5.1022578534031415E-2</v>
      </c>
      <c r="F12" s="7" t="str">
        <f>G6</f>
        <v>años</v>
      </c>
      <c r="H12" s="9">
        <f>G7-E12</f>
        <v>2.4489774214659685</v>
      </c>
      <c r="I12" s="6" t="str">
        <f>G6</f>
        <v>años</v>
      </c>
    </row>
    <row r="13" spans="1:10" x14ac:dyDescent="0.2">
      <c r="C13" s="45" t="s">
        <v>1</v>
      </c>
      <c r="D13" s="6">
        <f>B9</f>
        <v>998</v>
      </c>
      <c r="E13" s="47">
        <f>D13*E11/D11</f>
        <v>5.7149869109947647E-2</v>
      </c>
      <c r="F13" s="7" t="str">
        <f>G6</f>
        <v>años</v>
      </c>
      <c r="H13" s="9">
        <f>G7-E13</f>
        <v>2.4428501308900525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2</v>
      </c>
      <c r="F15" s="50">
        <f>E13-E12</f>
        <v>6.1272905759162319E-3</v>
      </c>
      <c r="G15" s="12" t="str">
        <f>F12</f>
        <v>años</v>
      </c>
      <c r="H15" s="12" t="s">
        <v>3</v>
      </c>
      <c r="I15" s="51">
        <f>G7</f>
        <v>2.5</v>
      </c>
      <c r="J15" s="13" t="str">
        <f>G6</f>
        <v>años</v>
      </c>
    </row>
    <row r="16" spans="1:10" x14ac:dyDescent="0.2">
      <c r="E16" s="14"/>
      <c r="F16" s="76">
        <f>F15*365.25</f>
        <v>2.2379928828534035</v>
      </c>
      <c r="G16" s="33" t="s">
        <v>4</v>
      </c>
      <c r="H16" s="15" t="s">
        <v>5</v>
      </c>
      <c r="I16" s="52">
        <f>G7</f>
        <v>2.5</v>
      </c>
      <c r="J16" s="16" t="str">
        <f>G6</f>
        <v>años</v>
      </c>
    </row>
    <row r="17" spans="1:11" ht="13.5" thickBot="1" x14ac:dyDescent="0.25"/>
    <row r="18" spans="1:11" ht="18" customHeight="1" thickBot="1" x14ac:dyDescent="0.25">
      <c r="A18" s="106" t="s">
        <v>19</v>
      </c>
      <c r="B18" s="107"/>
      <c r="C18" s="107"/>
      <c r="D18" s="107"/>
      <c r="E18" s="107"/>
      <c r="F18" s="108"/>
      <c r="I18" s="10"/>
    </row>
    <row r="19" spans="1:11" x14ac:dyDescent="0.2">
      <c r="A19" s="34"/>
      <c r="B19" s="24" t="str">
        <f>C12</f>
        <v>Canaglifozina</v>
      </c>
      <c r="C19" s="24" t="str">
        <f>C13</f>
        <v>Placebo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11</v>
      </c>
      <c r="C20" s="36" t="s">
        <v>11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2,5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17.25" customHeight="1" x14ac:dyDescent="0.2">
      <c r="A23" s="27" t="str">
        <f>A6</f>
        <v>Mortalidad CV</v>
      </c>
      <c r="B23" s="17">
        <f>E12</f>
        <v>5.1022578534031415E-2</v>
      </c>
      <c r="C23" s="17">
        <f>E13</f>
        <v>5.7149869109947647E-2</v>
      </c>
      <c r="D23" s="17">
        <f>F15</f>
        <v>6.1272905759162319E-3</v>
      </c>
      <c r="F23" s="18">
        <f>F16</f>
        <v>2.2379928828534035</v>
      </c>
      <c r="G23" s="113" t="s">
        <v>26</v>
      </c>
    </row>
    <row r="24" spans="1:11" ht="3.75" customHeight="1" x14ac:dyDescent="0.2">
      <c r="A24" s="19"/>
      <c r="B24" s="20"/>
      <c r="C24" s="20"/>
      <c r="D24" s="20"/>
      <c r="F24" s="21"/>
    </row>
    <row r="25" spans="1:11" ht="12.75" customHeight="1" x14ac:dyDescent="0.2">
      <c r="A25" s="109" t="s">
        <v>20</v>
      </c>
      <c r="B25" s="110"/>
      <c r="C25" s="110"/>
      <c r="D25" s="110"/>
      <c r="E25" s="110"/>
      <c r="F25" s="111"/>
    </row>
    <row r="26" spans="1:11" x14ac:dyDescent="0.2">
      <c r="H26" s="5" t="str">
        <f>F11</f>
        <v>años</v>
      </c>
    </row>
    <row r="27" spans="1:11" x14ac:dyDescent="0.2">
      <c r="G27" s="61" t="s">
        <v>12</v>
      </c>
      <c r="H27" s="62">
        <f>B23</f>
        <v>5.1022578534031415E-2</v>
      </c>
      <c r="I27" s="63">
        <f>H27/H30</f>
        <v>2.0409031413612565E-2</v>
      </c>
    </row>
    <row r="28" spans="1:11" x14ac:dyDescent="0.2">
      <c r="F28" s="64"/>
      <c r="G28" s="65" t="s">
        <v>14</v>
      </c>
      <c r="H28" s="66">
        <f>C23-B23</f>
        <v>6.1272905759162319E-3</v>
      </c>
      <c r="I28" s="67">
        <f>H28/H30</f>
        <v>2.4509162303664928E-3</v>
      </c>
      <c r="J28" s="113" t="s">
        <v>26</v>
      </c>
    </row>
    <row r="29" spans="1:11" x14ac:dyDescent="0.2">
      <c r="F29" s="68"/>
      <c r="G29" s="69" t="s">
        <v>13</v>
      </c>
      <c r="H29" s="70">
        <f>H13</f>
        <v>2.4428501308900525</v>
      </c>
      <c r="I29" s="71">
        <f>H29/H30</f>
        <v>0.97714005235602097</v>
      </c>
    </row>
    <row r="30" spans="1:11" x14ac:dyDescent="0.2">
      <c r="H30" s="53">
        <f>SUM(H27:H29)</f>
        <v>2.5</v>
      </c>
    </row>
  </sheetData>
  <mergeCells count="3">
    <mergeCell ref="A18:F18"/>
    <mergeCell ref="A25:F25"/>
    <mergeCell ref="C8:D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PtSLEv, ERT</vt:lpstr>
      <vt:lpstr>PtSLEv, MortCV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2020-02-13T12:10:40Z</dcterms:modified>
</cp:coreProperties>
</file>